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400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<sst xmlns="http://schemas.openxmlformats.org/spreadsheetml/2006/main" count="55" uniqueCount="55">
  <si>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 xml:space="preserve">Наименование статьи </t>
  </si>
  <si>
    <t>Доходная часть</t>
  </si>
  <si>
    <t xml:space="preserve">Расходная часть </t>
  </si>
  <si>
    <t>осж</t>
  </si>
  <si>
    <t>гос.фонд</t>
  </si>
  <si>
    <t>начислено (руб.)</t>
  </si>
  <si>
    <t>поступило (руб.)</t>
  </si>
  <si>
    <t>Выполнено (руб.)</t>
  </si>
  <si>
    <t>Жилищные услуги:</t>
  </si>
  <si>
    <t>Управление многоквартирным домом (зап.ИТР,налоги, обсл.банка,канц.товары,оплата ком.услуг произв.помещ.аренда помещений)</t>
  </si>
  <si>
    <t>Содержание общего имущества, в т.ч.:</t>
  </si>
  <si>
    <t>2.1.</t>
  </si>
  <si>
    <t>Уборка лестничных клеток</t>
  </si>
  <si>
    <t>2.2.</t>
  </si>
  <si>
    <t>Вывоз и утилизация твердых бытовых отходов (ТБО)</t>
  </si>
  <si>
    <t>Очистка  мусоропровода</t>
  </si>
  <si>
    <t>Санитарное содержание придомовой территории</t>
  </si>
  <si>
    <t>Капитальный ремонт</t>
  </si>
  <si>
    <t>Содержание и ремонт внутридомовых газовых систем</t>
  </si>
  <si>
    <t>Обслуживание и ремонт лифтов</t>
  </si>
  <si>
    <t>Текущий ремонт общего имущества, в т.ч.:</t>
  </si>
  <si>
    <t>Ремонт лестничных клеток</t>
  </si>
  <si>
    <t>Общестроительные работы</t>
  </si>
  <si>
    <t>Оплата услуги  ВЦКП</t>
  </si>
  <si>
    <t>Итого по жилищным услугам</t>
  </si>
  <si>
    <t xml:space="preserve">1. </t>
  </si>
  <si>
    <t>Задолженность населения по квартплате (руб.)</t>
  </si>
  <si>
    <t>Эксплуатация общедомового ПУ</t>
  </si>
  <si>
    <t>Сантехнические работы</t>
  </si>
  <si>
    <t>Электромонтажные работы</t>
  </si>
  <si>
    <t>2.3.</t>
  </si>
  <si>
    <t>2.4.</t>
  </si>
  <si>
    <t>2.5.</t>
  </si>
  <si>
    <t>2.6.</t>
  </si>
  <si>
    <t>2.7.</t>
  </si>
  <si>
    <t>2.8.</t>
  </si>
  <si>
    <t>услуги дератизации</t>
  </si>
  <si>
    <t>услуги аварийного обслуживания</t>
  </si>
  <si>
    <t>технические осмотры, заявочный ремонт</t>
  </si>
  <si>
    <t>работы по подготовке к сезонной эксплуатации</t>
  </si>
  <si>
    <t>транспортные расходы</t>
  </si>
  <si>
    <t>работы и услуги по договорам со специализированными организациями (трубочистные работы, замер сопротивления изоляции проводов, обслуживание объединенных диспетчерских систем, обслуживание электроплит, проверка манометров, счетчиков)</t>
  </si>
  <si>
    <t>коэф-т</t>
  </si>
  <si>
    <t>Очистка крыш от снега, вывоз снега</t>
  </si>
  <si>
    <t>2.9.</t>
  </si>
  <si>
    <t>S общ.</t>
  </si>
  <si>
    <t>S уб.</t>
  </si>
  <si>
    <t>ООО "Жилкомсервис № 4 Красное село"</t>
  </si>
  <si>
    <t>Матвиенко А.Г.</t>
  </si>
  <si>
    <t xml:space="preserve">Генеральный директор </t>
  </si>
  <si>
    <t>Ремонт межпанельных швов</t>
  </si>
  <si>
    <t xml:space="preserve"> </t>
  </si>
  <si>
    <t>Смета доходов и расходов за 2013 год по содержанию и текущему ремонту многоквартирного дома Кингисеппское шоссе д.10 к.2</t>
  </si>
  <si>
    <t>5846 кв.м</t>
  </si>
  <si>
    <t xml:space="preserve">         кв.м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</si>
</sst>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1" fontId="2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 wrapText="1"/>
    </xf>
    <xf numFmtId="1" fontId="3" fillId="32" borderId="10" xfId="0" applyNumberFormat="1" applyFont="1" applyFill="1" applyBorder="1" applyAlignment="1">
      <alignment/>
    </xf>
    <xf numFmtId="0" fontId="4" fillId="32" borderId="0" xfId="0" applyFont="1" applyFill="1" applyAlignment="1">
      <alignment wrapText="1"/>
    </xf>
    <xf numFmtId="1" fontId="4" fillId="32" borderId="0" xfId="0" applyNumberFormat="1" applyFont="1" applyFill="1" applyAlignment="1">
      <alignment/>
    </xf>
    <xf numFmtId="0" fontId="2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/>
    </xf>
    <xf numFmtId="0" fontId="9" fillId="32" borderId="12" xfId="0" applyFont="1" applyFill="1" applyBorder="1" applyAlignment="1">
      <alignment horizontal="left"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16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right"/>
    </xf>
    <xf numFmtId="0" fontId="11" fillId="32" borderId="0" xfId="0" applyFont="1" applyFill="1" applyAlignment="1">
      <alignment/>
    </xf>
    <xf numFmtId="0" fontId="3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7" fillId="32" borderId="13" xfId="0" applyFont="1" applyFill="1" applyBorder="1" applyAlignment="1">
      <alignment horizontal="center" wrapText="1"/>
    </xf>
    <xf numFmtId="0" fontId="7" fillId="32" borderId="14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left"/>
    </xf>
    <xf numFmtId="0" fontId="9" fillId="32" borderId="15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 wrapText="1"/>
    </xf>
    <xf numFmtId="0" fontId="3" fillId="32" borderId="16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38" zoomScaleNormal="138" zoomScalePageLayoutView="0" workbookViewId="0" topLeftCell="B1">
      <selection activeCell="I47" sqref="I47"/>
    </sheetView>
  </sheetViews>
  <sheetFormatPr defaultColWidth="9.00390625" defaultRowHeight="12.75"/>
  <cols>
    <col min="1" max="1" width="5.00390625" style="6" customWidth="1"/>
    <col min="2" max="2" width="51.875" style="6" customWidth="1"/>
    <col min="3" max="3" width="12.25390625" style="6" hidden="1" customWidth="1"/>
    <col min="4" max="4" width="10.25390625" style="6" customWidth="1"/>
    <col min="5" max="6" width="6.25390625" style="6" hidden="1" customWidth="1"/>
    <col min="7" max="7" width="10.25390625" style="6" customWidth="1"/>
    <col min="8" max="8" width="12.875" style="6" customWidth="1"/>
    <col min="9" max="9" width="10.875" style="6" bestFit="1" customWidth="1"/>
    <col min="10" max="16384" width="9.125" style="6" customWidth="1"/>
  </cols>
  <sheetData>
    <row r="1" spans="1:8" ht="12.75">
      <c r="A1" s="3"/>
      <c r="B1" s="3"/>
      <c r="C1" s="3"/>
      <c r="D1" s="3"/>
      <c r="E1" s="3"/>
      <c r="F1" s="3"/>
      <c r="G1" s="4"/>
      <c r="H1" s="5"/>
    </row>
    <row r="2" spans="1:8" ht="12.75">
      <c r="A2" s="3"/>
      <c r="B2" s="35"/>
      <c r="C2" s="35"/>
      <c r="D2" s="35"/>
      <c r="E2" s="35"/>
      <c r="F2" s="35"/>
      <c r="G2" s="35"/>
      <c r="H2" s="35"/>
    </row>
    <row r="3" spans="1:8" ht="12.75">
      <c r="A3" s="3"/>
      <c r="B3" s="7"/>
      <c r="C3" s="7"/>
      <c r="D3" s="8"/>
      <c r="E3" s="8"/>
      <c r="F3" s="8"/>
      <c r="G3" s="9"/>
      <c r="H3" s="10"/>
    </row>
    <row r="4" spans="1:8" ht="12.75">
      <c r="A4" s="3"/>
      <c r="C4" s="3"/>
      <c r="D4" s="3"/>
      <c r="E4" s="3"/>
      <c r="F4" s="3"/>
      <c r="G4" s="3"/>
      <c r="H4" s="3"/>
    </row>
    <row r="5" spans="1:8" ht="12.75">
      <c r="A5" s="3"/>
      <c r="B5" s="44" t="s">
        <v>52</v>
      </c>
      <c r="C5" s="44"/>
      <c r="D5" s="44"/>
      <c r="E5" s="3"/>
      <c r="F5" s="3"/>
      <c r="G5" s="31"/>
      <c r="H5" s="10"/>
    </row>
    <row r="6" spans="1:8" ht="12.75">
      <c r="A6" s="3"/>
      <c r="B6" s="44"/>
      <c r="C6" s="44"/>
      <c r="D6" s="44"/>
      <c r="E6" s="4"/>
      <c r="F6" s="4"/>
      <c r="G6" s="28" t="s">
        <v>45</v>
      </c>
      <c r="H6" s="29" t="s">
        <v>53</v>
      </c>
    </row>
    <row r="7" spans="1:8" ht="12.75">
      <c r="A7" s="3"/>
      <c r="B7" s="45" t="s">
        <v>51</v>
      </c>
      <c r="C7" s="45"/>
      <c r="D7" s="45"/>
      <c r="E7" s="4"/>
      <c r="F7" s="4"/>
      <c r="G7" s="28" t="s">
        <v>46</v>
      </c>
      <c r="H7" s="29" t="s">
        <v>54</v>
      </c>
    </row>
    <row r="8" spans="1:8" ht="29.25" customHeight="1">
      <c r="A8" s="11"/>
      <c r="B8" s="12" t="s">
        <v>0</v>
      </c>
      <c r="C8" s="2"/>
      <c r="D8" s="36" t="s">
        <v>1</v>
      </c>
      <c r="E8" s="37"/>
      <c r="F8" s="37"/>
      <c r="G8" s="38"/>
      <c r="H8" s="26" t="s">
        <v>2</v>
      </c>
    </row>
    <row r="9" spans="1:8" ht="13.5" customHeight="1">
      <c r="A9" s="39"/>
      <c r="B9" s="46" t="s">
        <v>8</v>
      </c>
      <c r="C9" s="13" t="s">
        <v>42</v>
      </c>
      <c r="D9" s="33" t="s">
        <v>5</v>
      </c>
      <c r="E9" s="13" t="s">
        <v>3</v>
      </c>
      <c r="F9" s="13" t="s">
        <v>4</v>
      </c>
      <c r="G9" s="33" t="s">
        <v>6</v>
      </c>
      <c r="H9" s="33" t="s">
        <v>7</v>
      </c>
    </row>
    <row r="10" spans="1:8" ht="13.5" customHeight="1">
      <c r="A10" s="40"/>
      <c r="B10" s="47"/>
      <c r="C10" s="12"/>
      <c r="D10" s="34"/>
      <c r="E10" s="14"/>
      <c r="F10" s="14"/>
      <c r="G10" s="34"/>
      <c r="H10" s="34"/>
    </row>
    <row r="11" spans="1:9" ht="40.5">
      <c r="A11" s="15">
        <v>1</v>
      </c>
      <c r="B11" s="16" t="s">
        <v>9</v>
      </c>
      <c r="C11" s="16">
        <v>0.99</v>
      </c>
      <c r="D11" s="17">
        <v>82779</v>
      </c>
      <c r="E11" s="17">
        <v>115974</v>
      </c>
      <c r="F11" s="17">
        <v>31855</v>
      </c>
      <c r="G11" s="15">
        <f>D11*0.92</f>
        <v>76156.68000000001</v>
      </c>
      <c r="H11" s="18">
        <f>D11*0.99</f>
        <v>81951.21</v>
      </c>
      <c r="I11" s="19"/>
    </row>
    <row r="12" spans="1:9" ht="18" customHeight="1">
      <c r="A12" s="15">
        <v>2</v>
      </c>
      <c r="B12" s="15" t="s">
        <v>10</v>
      </c>
      <c r="C12" s="15">
        <v>0.948</v>
      </c>
      <c r="D12" s="17">
        <v>664339</v>
      </c>
      <c r="E12" s="15">
        <f>861853+621+1242</f>
        <v>863716</v>
      </c>
      <c r="F12" s="15">
        <f>236942+801+1584</f>
        <v>239327</v>
      </c>
      <c r="G12" s="15">
        <f>D12*0.92</f>
        <v>611191.88</v>
      </c>
      <c r="H12" s="18">
        <f>H19+H20+H21+H13+H14+H15+H16+H17+H18</f>
        <v>629793.372</v>
      </c>
      <c r="I12" s="20"/>
    </row>
    <row r="13" spans="1:9" ht="14.25" customHeight="1">
      <c r="A13" s="27" t="s">
        <v>11</v>
      </c>
      <c r="B13" s="11" t="s">
        <v>36</v>
      </c>
      <c r="C13" s="11">
        <v>0.006</v>
      </c>
      <c r="D13" s="21"/>
      <c r="E13" s="11"/>
      <c r="F13" s="11"/>
      <c r="G13" s="11"/>
      <c r="H13" s="1">
        <f>C13*D12</f>
        <v>3986.034</v>
      </c>
      <c r="I13" s="20"/>
    </row>
    <row r="14" spans="1:9" ht="14.25" customHeight="1">
      <c r="A14" s="11" t="s">
        <v>13</v>
      </c>
      <c r="B14" s="11" t="s">
        <v>37</v>
      </c>
      <c r="C14" s="11">
        <v>0.122</v>
      </c>
      <c r="D14" s="3"/>
      <c r="E14" s="11"/>
      <c r="F14" s="11"/>
      <c r="G14" s="11"/>
      <c r="H14" s="1">
        <f>C14*D12</f>
        <v>81049.358</v>
      </c>
      <c r="I14" s="20"/>
    </row>
    <row r="15" spans="1:9" ht="14.25" customHeight="1">
      <c r="A15" s="11" t="s">
        <v>30</v>
      </c>
      <c r="B15" s="11" t="s">
        <v>38</v>
      </c>
      <c r="C15" s="11">
        <v>0.084</v>
      </c>
      <c r="D15" s="21"/>
      <c r="E15" s="11"/>
      <c r="F15" s="11"/>
      <c r="G15" s="11"/>
      <c r="H15" s="1">
        <f>C15*D12</f>
        <v>55804.476</v>
      </c>
      <c r="I15" s="20"/>
    </row>
    <row r="16" spans="1:9" ht="14.25" customHeight="1">
      <c r="A16" s="11" t="s">
        <v>31</v>
      </c>
      <c r="B16" s="11" t="s">
        <v>39</v>
      </c>
      <c r="C16" s="11">
        <v>0.12</v>
      </c>
      <c r="D16" s="21"/>
      <c r="E16" s="11"/>
      <c r="F16" s="11"/>
      <c r="G16" s="11"/>
      <c r="H16" s="1">
        <f>C16*D12</f>
        <v>79720.68</v>
      </c>
      <c r="I16" s="20"/>
    </row>
    <row r="17" spans="1:9" ht="47.25" customHeight="1">
      <c r="A17" s="11" t="s">
        <v>32</v>
      </c>
      <c r="B17" s="21" t="s">
        <v>41</v>
      </c>
      <c r="C17" s="11">
        <v>0.04</v>
      </c>
      <c r="D17" s="21"/>
      <c r="E17" s="11"/>
      <c r="F17" s="11"/>
      <c r="G17" s="11"/>
      <c r="H17" s="1">
        <f>C17*D12</f>
        <v>26573.56</v>
      </c>
      <c r="I17" s="20"/>
    </row>
    <row r="18" spans="1:9" ht="14.25" customHeight="1">
      <c r="A18" s="11" t="s">
        <v>33</v>
      </c>
      <c r="B18" s="11" t="s">
        <v>40</v>
      </c>
      <c r="C18" s="11">
        <v>0.021</v>
      </c>
      <c r="D18" s="21"/>
      <c r="E18" s="11"/>
      <c r="F18" s="11"/>
      <c r="G18" s="11"/>
      <c r="H18" s="1">
        <f>C18*D12</f>
        <v>13951.119</v>
      </c>
      <c r="I18" s="20"/>
    </row>
    <row r="19" spans="1:9" ht="13.5" customHeight="1">
      <c r="A19" s="27" t="s">
        <v>34</v>
      </c>
      <c r="B19" s="21" t="s">
        <v>43</v>
      </c>
      <c r="C19" s="21">
        <v>0.035</v>
      </c>
      <c r="D19" s="21"/>
      <c r="E19" s="11"/>
      <c r="F19" s="11"/>
      <c r="G19" s="11"/>
      <c r="H19" s="1">
        <f>C19*D12</f>
        <v>23251.865</v>
      </c>
      <c r="I19" s="20"/>
    </row>
    <row r="20" spans="1:9" ht="12.75">
      <c r="A20" s="11" t="s">
        <v>35</v>
      </c>
      <c r="B20" s="11" t="s">
        <v>12</v>
      </c>
      <c r="C20" s="11">
        <v>0.15</v>
      </c>
      <c r="D20" s="21"/>
      <c r="E20" s="11"/>
      <c r="F20" s="11"/>
      <c r="G20" s="11"/>
      <c r="H20" s="1">
        <f>C20*D12</f>
        <v>99650.84999999999</v>
      </c>
      <c r="I20" s="20"/>
    </row>
    <row r="21" spans="1:9" ht="12.75">
      <c r="A21" s="11" t="s">
        <v>44</v>
      </c>
      <c r="B21" s="11" t="s">
        <v>14</v>
      </c>
      <c r="C21" s="11">
        <v>0.37</v>
      </c>
      <c r="D21" s="21"/>
      <c r="E21" s="11"/>
      <c r="F21" s="11"/>
      <c r="G21" s="11"/>
      <c r="H21" s="1">
        <f>C21*D12</f>
        <v>245805.43</v>
      </c>
      <c r="I21" s="20"/>
    </row>
    <row r="22" spans="1:9" ht="12.75">
      <c r="A22" s="15">
        <v>3</v>
      </c>
      <c r="B22" s="15" t="s">
        <v>15</v>
      </c>
      <c r="C22" s="15">
        <v>0.99</v>
      </c>
      <c r="D22" s="17"/>
      <c r="E22" s="11">
        <v>84874</v>
      </c>
      <c r="F22" s="11">
        <v>21473</v>
      </c>
      <c r="G22" s="15">
        <f aca="true" t="shared" si="0" ref="G22:G28">D22*0.92</f>
        <v>0</v>
      </c>
      <c r="H22" s="18">
        <f aca="true" t="shared" si="1" ref="H22:H27">C22*D22</f>
        <v>0</v>
      </c>
      <c r="I22" s="20"/>
    </row>
    <row r="23" spans="1:9" ht="15" customHeight="1">
      <c r="A23" s="15">
        <v>4</v>
      </c>
      <c r="B23" s="15" t="s">
        <v>16</v>
      </c>
      <c r="C23" s="15">
        <v>0.99</v>
      </c>
      <c r="D23" s="17">
        <v>90496</v>
      </c>
      <c r="E23" s="15">
        <v>127366</v>
      </c>
      <c r="F23" s="15">
        <v>35525</v>
      </c>
      <c r="G23" s="15">
        <f t="shared" si="0"/>
        <v>83256.32</v>
      </c>
      <c r="H23" s="18">
        <f t="shared" si="1"/>
        <v>89591.04</v>
      </c>
      <c r="I23" s="20"/>
    </row>
    <row r="24" spans="1:9" ht="15" customHeight="1">
      <c r="A24" s="15">
        <v>6</v>
      </c>
      <c r="B24" s="15" t="s">
        <v>27</v>
      </c>
      <c r="C24" s="15">
        <v>0.98</v>
      </c>
      <c r="D24" s="17">
        <v>50509</v>
      </c>
      <c r="E24" s="15">
        <v>78611</v>
      </c>
      <c r="F24" s="15">
        <v>21149</v>
      </c>
      <c r="G24" s="15">
        <f t="shared" si="0"/>
        <v>46468.28</v>
      </c>
      <c r="H24" s="18">
        <f t="shared" si="1"/>
        <v>49498.82</v>
      </c>
      <c r="I24" s="20"/>
    </row>
    <row r="25" spans="1:8" ht="15" customHeight="1">
      <c r="A25" s="15">
        <v>7</v>
      </c>
      <c r="B25" s="15" t="s">
        <v>17</v>
      </c>
      <c r="C25" s="15"/>
      <c r="D25" s="17"/>
      <c r="E25" s="15"/>
      <c r="F25" s="15"/>
      <c r="G25" s="15">
        <f t="shared" si="0"/>
        <v>0</v>
      </c>
      <c r="H25" s="18">
        <f t="shared" si="1"/>
        <v>0</v>
      </c>
    </row>
    <row r="26" spans="1:8" ht="15" customHeight="1">
      <c r="A26" s="15">
        <v>8</v>
      </c>
      <c r="B26" s="15" t="s">
        <v>18</v>
      </c>
      <c r="C26" s="15">
        <v>0.98</v>
      </c>
      <c r="D26" s="17">
        <v>39285</v>
      </c>
      <c r="E26" s="15">
        <v>49631</v>
      </c>
      <c r="F26" s="15">
        <v>13657</v>
      </c>
      <c r="G26" s="15">
        <f t="shared" si="0"/>
        <v>36142.200000000004</v>
      </c>
      <c r="H26" s="18">
        <f t="shared" si="1"/>
        <v>38499.3</v>
      </c>
    </row>
    <row r="27" spans="1:8" ht="15" customHeight="1">
      <c r="A27" s="15">
        <v>9</v>
      </c>
      <c r="B27" s="15" t="s">
        <v>19</v>
      </c>
      <c r="C27" s="15">
        <v>0.98</v>
      </c>
      <c r="D27" s="17">
        <v>0</v>
      </c>
      <c r="E27" s="15">
        <v>89680</v>
      </c>
      <c r="F27" s="15">
        <v>20738</v>
      </c>
      <c r="G27" s="15">
        <f t="shared" si="0"/>
        <v>0</v>
      </c>
      <c r="H27" s="18">
        <f t="shared" si="1"/>
        <v>0</v>
      </c>
    </row>
    <row r="28" spans="1:9" ht="15" customHeight="1">
      <c r="A28" s="15">
        <v>10</v>
      </c>
      <c r="B28" s="15" t="s">
        <v>20</v>
      </c>
      <c r="C28" s="15"/>
      <c r="D28" s="17">
        <v>327862</v>
      </c>
      <c r="E28" s="15">
        <v>501295</v>
      </c>
      <c r="F28" s="15">
        <v>139666</v>
      </c>
      <c r="G28" s="15">
        <f t="shared" si="0"/>
        <v>301633.04000000004</v>
      </c>
      <c r="H28" s="18">
        <f>SUM(H29:H34)</f>
        <v>185544</v>
      </c>
      <c r="I28" s="20"/>
    </row>
    <row r="29" spans="1:9" ht="12.75">
      <c r="A29" s="15"/>
      <c r="B29" s="11" t="s">
        <v>21</v>
      </c>
      <c r="C29" s="11"/>
      <c r="D29" s="17"/>
      <c r="E29" s="15"/>
      <c r="F29" s="15"/>
      <c r="G29" s="15"/>
      <c r="H29" s="1"/>
      <c r="I29" s="20"/>
    </row>
    <row r="30" spans="1:9" ht="12.75">
      <c r="A30" s="15"/>
      <c r="B30" s="11" t="s">
        <v>50</v>
      </c>
      <c r="C30" s="11"/>
      <c r="D30" s="17"/>
      <c r="E30" s="15"/>
      <c r="F30" s="15"/>
      <c r="G30" s="15"/>
      <c r="H30" s="1"/>
      <c r="I30" s="20"/>
    </row>
    <row r="31" spans="1:9" ht="12.75">
      <c r="A31" s="15"/>
      <c r="B31" s="11" t="s">
        <v>28</v>
      </c>
      <c r="C31" s="11"/>
      <c r="D31" s="17"/>
      <c r="E31" s="15"/>
      <c r="F31" s="15"/>
      <c r="G31" s="15"/>
      <c r="H31" s="1">
        <v>138691</v>
      </c>
      <c r="I31" s="20"/>
    </row>
    <row r="32" spans="1:9" ht="13.5" customHeight="1">
      <c r="A32" s="15"/>
      <c r="B32" s="11" t="s">
        <v>29</v>
      </c>
      <c r="C32" s="11"/>
      <c r="D32" s="17"/>
      <c r="E32" s="15"/>
      <c r="F32" s="15"/>
      <c r="G32" s="15"/>
      <c r="H32" s="1"/>
      <c r="I32" s="20"/>
    </row>
    <row r="33" spans="1:9" ht="12.75" hidden="1">
      <c r="A33" s="15"/>
      <c r="B33" s="11"/>
      <c r="C33" s="11"/>
      <c r="D33" s="17"/>
      <c r="E33" s="15"/>
      <c r="F33" s="15"/>
      <c r="G33" s="15"/>
      <c r="H33" s="1"/>
      <c r="I33" s="20"/>
    </row>
    <row r="34" spans="1:9" ht="12.75">
      <c r="A34" s="15"/>
      <c r="B34" s="11" t="s">
        <v>22</v>
      </c>
      <c r="C34" s="11"/>
      <c r="D34" s="17"/>
      <c r="E34" s="15"/>
      <c r="F34" s="15"/>
      <c r="G34" s="15"/>
      <c r="H34" s="1">
        <v>46853</v>
      </c>
      <c r="I34" s="20"/>
    </row>
    <row r="35" spans="1:9" ht="17.25" customHeight="1">
      <c r="A35" s="15">
        <v>11</v>
      </c>
      <c r="B35" s="15" t="s">
        <v>23</v>
      </c>
      <c r="C35" s="15">
        <v>0.003</v>
      </c>
      <c r="D35" s="17"/>
      <c r="E35" s="15"/>
      <c r="F35" s="15"/>
      <c r="G35" s="15"/>
      <c r="H35" s="18">
        <v>11224</v>
      </c>
      <c r="I35" s="20"/>
    </row>
    <row r="36" spans="1:9" ht="0.75" customHeight="1">
      <c r="A36" s="15"/>
      <c r="B36" s="15"/>
      <c r="C36" s="15"/>
      <c r="D36" s="17" t="e">
        <f>#REF!+#REF!</f>
        <v>#REF!</v>
      </c>
      <c r="E36" s="15"/>
      <c r="F36" s="15"/>
      <c r="G36" s="15">
        <f>F36+E36</f>
        <v>0</v>
      </c>
      <c r="H36" s="1"/>
      <c r="I36" s="20"/>
    </row>
    <row r="37" spans="1:9" ht="15.75" customHeight="1">
      <c r="A37" s="15"/>
      <c r="B37" s="15" t="s">
        <v>24</v>
      </c>
      <c r="C37" s="15"/>
      <c r="D37" s="22">
        <f>D11+D12+D22+D23+D24+D25+D26+D27+D28+D35</f>
        <v>1255270</v>
      </c>
      <c r="E37" s="22" t="e">
        <f>E11+E12+E22+E23+#REF!+E24+E25+E26+E27+E28+E35</f>
        <v>#REF!</v>
      </c>
      <c r="F37" s="22" t="e">
        <f>F11+F12+F22+F23+#REF!+F24+F25+F26+F27+F28+F35</f>
        <v>#REF!</v>
      </c>
      <c r="G37" s="22">
        <f>G11+G12+G22+G23+G24+G25+G26+G27+G28+G35</f>
        <v>1154848.4000000001</v>
      </c>
      <c r="H37" s="22">
        <f>H11+H12+H22+H23+H24+H25+H26+H27+H28+H35</f>
        <v>1086101.742</v>
      </c>
      <c r="I37" s="20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s="25" customFormat="1" ht="19.5" customHeight="1">
      <c r="A39" s="32" t="s">
        <v>25</v>
      </c>
      <c r="B39" s="41" t="s">
        <v>26</v>
      </c>
      <c r="C39" s="42"/>
      <c r="D39" s="43"/>
      <c r="E39" s="23"/>
      <c r="F39" s="23"/>
      <c r="G39" s="48">
        <v>739529</v>
      </c>
      <c r="H39" s="24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2:8" ht="12.75">
      <c r="B42" s="30" t="s">
        <v>49</v>
      </c>
      <c r="C42" s="30"/>
      <c r="D42" s="30"/>
      <c r="E42" s="30"/>
      <c r="F42" s="30"/>
      <c r="G42" s="30"/>
      <c r="H42" s="30"/>
    </row>
    <row r="43" spans="2:8" ht="12.75">
      <c r="B43" s="30" t="s">
        <v>47</v>
      </c>
      <c r="C43" s="30"/>
      <c r="D43" s="30"/>
      <c r="E43" s="30"/>
      <c r="F43" s="30"/>
      <c r="G43" s="30" t="s">
        <v>48</v>
      </c>
      <c r="H43" s="30"/>
    </row>
  </sheetData>
  <sheetProtection/>
  <mergeCells count="10">
    <mergeCell ref="G9:G10"/>
    <mergeCell ref="H9:H10"/>
    <mergeCell ref="B2:H2"/>
    <mergeCell ref="D8:G8"/>
    <mergeCell ref="A9:A10"/>
    <mergeCell ref="B39:D39"/>
    <mergeCell ref="B5:D6"/>
    <mergeCell ref="B7:D7"/>
    <mergeCell ref="B9:B10"/>
    <mergeCell ref="D9:D10"/>
  </mergeCells>
  <printOptions/>
  <pageMargins left="0.27" right="0.27" top="0.3" bottom="0.44" header="0.23" footer="0.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Кей</dc:creator>
  <cp:keywords/>
  <dc:description/>
  <cp:lastModifiedBy>admin</cp:lastModifiedBy>
  <cp:lastPrinted>2014-03-24T06:11:26Z</cp:lastPrinted>
  <dcterms:created xsi:type="dcterms:W3CDTF">2012-02-13T05:50:38Z</dcterms:created>
  <dcterms:modified xsi:type="dcterms:W3CDTF">2014-03-24T06:12:34Z</dcterms:modified>
  <cp:category/>
  <cp:version/>
  <cp:contentType/>
  <cp:contentStatus/>
</cp:coreProperties>
</file>