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<sst xmlns="http://schemas.openxmlformats.org/spreadsheetml/2006/main" count="55" uniqueCount="55">
  <si>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</si>
  <si>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</si>
  <si>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</si>
  <si>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</si>
  <si>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</si>
  <si>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</si>
  <si>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</si>
  <si>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</si>
  <si>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</si>
  <si>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</si>
  <si>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</si>
  <si>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</si>
  <si>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</si>
  <si>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</si>
  <si>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</si>
  <si>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</si>
  <si>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</si>
  <si>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</si>
  <si>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</si>
  <si>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</si>
  <si>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</si>
  <si>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</si>
  <si>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</si>
  <si>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</si>
  <si>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</si>
  <si>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</si>
  <si>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</si>
  <si>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</si>
  <si>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</si>
  <si>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</si>
  <si>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</si>
  <si>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</si>
  <si>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</si>
  <si>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</si>
  <si>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</si>
  <si>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</si>
  <si>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</si>
  <si>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</si>
  <si>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</si>
  <si>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</si>
  <si>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</si>
  <si>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</si>
  <si>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</si>
  <si>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</si>
  <si>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</si>
  <si>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</si>
  <si>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</si>
  <si>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</si>
  <si>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</si>
  <si>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</si>
  <si>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</si>
  <si>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</si>
  <si>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 кв.м</t>
  </si>
  <si>
    <t>Смета доходов и расходов за 2013 год по содержанию и текущему ремонту многоквартирного дома Гатчинкое шоссе д.4 к.2</t>
  </si>
  <si>
    <t>8338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</si>
</sst>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1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38" zoomScaleNormal="138" zoomScalePageLayoutView="0" workbookViewId="0" topLeftCell="B1">
      <selection activeCell="I9" sqref="I9"/>
    </sheetView>
  </sheetViews>
  <sheetFormatPr defaultColWidth="9.00390625" defaultRowHeight="12.75"/>
  <cols>
    <col min="1" max="1" width="5.00390625" style="6" customWidth="1"/>
    <col min="2" max="2" width="48.125" style="6" customWidth="1"/>
    <col min="3" max="3" width="8.375" style="6" hidden="1" customWidth="1"/>
    <col min="4" max="4" width="12.625" style="6" customWidth="1"/>
    <col min="5" max="5" width="6.25390625" style="6" hidden="1" customWidth="1"/>
    <col min="6" max="6" width="3.625" style="6" hidden="1" customWidth="1"/>
    <col min="7" max="7" width="11.875" style="6" customWidth="1"/>
    <col min="8" max="8" width="11.62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53</v>
      </c>
      <c r="C5" s="45"/>
      <c r="D5" s="45"/>
      <c r="E5" s="3"/>
      <c r="F5" s="3"/>
      <c r="G5" s="32"/>
      <c r="H5" s="10"/>
    </row>
    <row r="6" spans="1:8" ht="12.75">
      <c r="A6" s="3"/>
      <c r="B6" s="45"/>
      <c r="C6" s="45"/>
      <c r="D6" s="45"/>
      <c r="E6" s="4"/>
      <c r="F6" s="4"/>
      <c r="G6" s="29" t="s">
        <v>45</v>
      </c>
      <c r="H6" s="30" t="s">
        <v>54</v>
      </c>
    </row>
    <row r="7" spans="1:8" ht="12.75">
      <c r="A7" s="3"/>
      <c r="B7" s="46" t="s">
        <v>51</v>
      </c>
      <c r="C7" s="46"/>
      <c r="D7" s="46"/>
      <c r="E7" s="4"/>
      <c r="F7" s="4"/>
      <c r="G7" s="29" t="s">
        <v>46</v>
      </c>
      <c r="H7" s="30" t="s">
        <v>52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7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118066</v>
      </c>
      <c r="E11" s="17">
        <v>115974</v>
      </c>
      <c r="F11" s="17">
        <v>31855</v>
      </c>
      <c r="G11" s="15">
        <f>D11*0.92</f>
        <v>108620.72</v>
      </c>
      <c r="H11" s="18">
        <f>D11*0.99</f>
        <v>116885.34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947530</v>
      </c>
      <c r="E12" s="15">
        <f>861853+621+1242</f>
        <v>863716</v>
      </c>
      <c r="F12" s="15">
        <f>236942+801+1584</f>
        <v>239327</v>
      </c>
      <c r="G12" s="15">
        <f>D12*0.92</f>
        <v>871727.6000000001</v>
      </c>
      <c r="H12" s="18">
        <f>H19+H20+H21+H13+H14+H15+H16+H17+H18</f>
        <v>898258.44</v>
      </c>
      <c r="I12" s="20"/>
    </row>
    <row r="13" spans="1:9" ht="14.25" customHeight="1">
      <c r="A13" s="28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5685.18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115598.66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79592.52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113703.59999999999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37901.200000000004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19898.13</v>
      </c>
      <c r="I18" s="20"/>
    </row>
    <row r="19" spans="1:9" ht="13.5" customHeight="1">
      <c r="A19" s="28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33163.55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142129.5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350586.1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129072</v>
      </c>
      <c r="E23" s="15">
        <v>127366</v>
      </c>
      <c r="F23" s="15">
        <v>35525</v>
      </c>
      <c r="G23" s="15">
        <f t="shared" si="0"/>
        <v>118746.24</v>
      </c>
      <c r="H23" s="18">
        <f t="shared" si="1"/>
        <v>127781.28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72040</v>
      </c>
      <c r="E24" s="15">
        <v>78611</v>
      </c>
      <c r="F24" s="15">
        <v>21149</v>
      </c>
      <c r="G24" s="15">
        <f t="shared" si="0"/>
        <v>66276.8</v>
      </c>
      <c r="H24" s="18">
        <f t="shared" si="1"/>
        <v>70599.2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139423</v>
      </c>
      <c r="E27" s="15">
        <v>89680</v>
      </c>
      <c r="F27" s="15">
        <v>20738</v>
      </c>
      <c r="G27" s="15">
        <f t="shared" si="0"/>
        <v>128269.16</v>
      </c>
      <c r="H27" s="18">
        <f t="shared" si="1"/>
        <v>136634.54</v>
      </c>
    </row>
    <row r="28" spans="1:9" ht="15" customHeight="1">
      <c r="A28" s="15">
        <v>10</v>
      </c>
      <c r="B28" s="15" t="s">
        <v>20</v>
      </c>
      <c r="C28" s="15"/>
      <c r="D28" s="17">
        <v>467621</v>
      </c>
      <c r="E28" s="15">
        <v>501295</v>
      </c>
      <c r="F28" s="15">
        <v>139666</v>
      </c>
      <c r="G28" s="15">
        <f t="shared" si="0"/>
        <v>430211.32</v>
      </c>
      <c r="H28" s="18">
        <f>SUM(H29:H34)</f>
        <v>352661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256010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86984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7096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2571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14463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1873752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1723851.84</v>
      </c>
      <c r="H37" s="22">
        <f>H11+H12+H22+H23+H24+H25+H26+H27+H28+H35</f>
        <v>1717282.7999999998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6" customFormat="1" ht="19.5" customHeight="1">
      <c r="A39" s="33" t="s">
        <v>25</v>
      </c>
      <c r="B39" s="42" t="s">
        <v>26</v>
      </c>
      <c r="C39" s="43"/>
      <c r="D39" s="44"/>
      <c r="E39" s="23"/>
      <c r="F39" s="23"/>
      <c r="G39" s="24">
        <v>921637</v>
      </c>
      <c r="H39" s="25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1" t="s">
        <v>49</v>
      </c>
      <c r="C42" s="31"/>
      <c r="D42" s="31"/>
      <c r="E42" s="31"/>
      <c r="F42" s="31"/>
      <c r="G42" s="31"/>
      <c r="H42" s="31"/>
    </row>
    <row r="43" spans="2:8" ht="12.75">
      <c r="B43" s="31" t="s">
        <v>47</v>
      </c>
      <c r="C43" s="31"/>
      <c r="D43" s="31"/>
      <c r="E43" s="31"/>
      <c r="F43" s="31"/>
      <c r="G43" s="31" t="s">
        <v>48</v>
      </c>
      <c r="H43" s="31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2014-03-13T06:32:48Z</cp:lastPrinted>
  <dcterms:created xsi:type="dcterms:W3CDTF">2012-02-13T05:50:38Z</dcterms:created>
  <dcterms:modified xsi:type="dcterms:W3CDTF">2014-03-20T11:57:20Z</dcterms:modified>
  <cp:category/>
  <cp:version/>
  <cp:contentType/>
  <cp:contentStatus/>
</cp:coreProperties>
</file>