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<sst xmlns="http://schemas.openxmlformats.org/spreadsheetml/2006/main" count="55" uniqueCount="55">
  <si>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</si>
  <si>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</si>
  <si>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</si>
  <si>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</si>
  <si>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</si>
  <si>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</si>
  <si>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</si>
  <si>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</si>
  <si>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</si>
  <si>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</si>
  <si>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</si>
  <si>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</si>
  <si>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</si>
  <si>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</si>
  <si>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</si>
  <si>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</si>
  <si>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</si>
  <si>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</si>
  <si>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</si>
  <si>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</si>
  <si>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</si>
  <si>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</si>
  <si>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</si>
  <si>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</si>
  <si>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</si>
  <si>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</si>
  <si>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</si>
  <si>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</si>
  <si>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</si>
  <si>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</si>
  <si>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</si>
  <si>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</si>
  <si>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</si>
  <si>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</si>
  <si>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</si>
  <si>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</si>
  <si>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</si>
  <si>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</si>
  <si>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</si>
  <si>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</si>
  <si>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</si>
  <si>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</si>
  <si>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</si>
  <si>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</si>
  <si>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</si>
  <si>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</si>
  <si>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</si>
  <si>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</si>
  <si>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</si>
  <si>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</si>
  <si>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</si>
  <si>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</si>
  <si>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8316 кв.м</t>
  </si>
  <si>
    <t>Смета доходов и расходов за 2013 год по содержанию и текущему ремонту многоквартирного дома Гатчинское шоссе д.12 к.1</t>
  </si>
  <si>
    <t xml:space="preserve">     1542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</si>
</sst>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38" zoomScaleNormal="138" zoomScalePageLayoutView="0" workbookViewId="0" topLeftCell="A16">
      <selection activeCell="G39" sqref="G39"/>
    </sheetView>
  </sheetViews>
  <sheetFormatPr defaultColWidth="9.00390625" defaultRowHeight="12.75"/>
  <cols>
    <col min="1" max="1" width="5.00390625" style="6" customWidth="1"/>
    <col min="2" max="2" width="49.75390625" style="6" customWidth="1"/>
    <col min="3" max="3" width="11.00390625" style="6" hidden="1" customWidth="1"/>
    <col min="4" max="4" width="10.125" style="6" customWidth="1"/>
    <col min="5" max="6" width="6.25390625" style="6" hidden="1" customWidth="1"/>
    <col min="7" max="7" width="9.75390625" style="6" customWidth="1"/>
    <col min="8" max="8" width="12.12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5"/>
      <c r="C2" s="35"/>
      <c r="D2" s="35"/>
      <c r="E2" s="35"/>
      <c r="F2" s="35"/>
      <c r="G2" s="35"/>
      <c r="H2" s="35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4" t="s">
        <v>53</v>
      </c>
      <c r="C5" s="44"/>
      <c r="D5" s="44"/>
      <c r="E5" s="3"/>
      <c r="F5" s="3"/>
      <c r="G5" s="31"/>
      <c r="H5" s="10"/>
    </row>
    <row r="6" spans="1:8" ht="12.75">
      <c r="A6" s="3"/>
      <c r="B6" s="44"/>
      <c r="C6" s="44"/>
      <c r="D6" s="44"/>
      <c r="E6" s="4"/>
      <c r="F6" s="4"/>
      <c r="G6" s="28" t="s">
        <v>45</v>
      </c>
      <c r="H6" s="29" t="s">
        <v>52</v>
      </c>
    </row>
    <row r="7" spans="1:8" ht="12.75">
      <c r="A7" s="3"/>
      <c r="B7" s="45" t="s">
        <v>51</v>
      </c>
      <c r="C7" s="45"/>
      <c r="D7" s="45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6" t="s">
        <v>1</v>
      </c>
      <c r="E8" s="37"/>
      <c r="F8" s="37"/>
      <c r="G8" s="38"/>
      <c r="H8" s="26" t="s">
        <v>2</v>
      </c>
    </row>
    <row r="9" spans="1:8" ht="13.5" customHeight="1">
      <c r="A9" s="39"/>
      <c r="B9" s="46" t="s">
        <v>8</v>
      </c>
      <c r="C9" s="13" t="s">
        <v>42</v>
      </c>
      <c r="D9" s="33" t="s">
        <v>5</v>
      </c>
      <c r="E9" s="13" t="s">
        <v>3</v>
      </c>
      <c r="F9" s="13" t="s">
        <v>4</v>
      </c>
      <c r="G9" s="33" t="s">
        <v>6</v>
      </c>
      <c r="H9" s="33" t="s">
        <v>7</v>
      </c>
    </row>
    <row r="10" spans="1:8" ht="13.5" customHeight="1">
      <c r="A10" s="40"/>
      <c r="B10" s="47"/>
      <c r="C10" s="12"/>
      <c r="D10" s="34"/>
      <c r="E10" s="14"/>
      <c r="F10" s="14"/>
      <c r="G10" s="34"/>
      <c r="H10" s="34"/>
    </row>
    <row r="11" spans="1:9" ht="40.5">
      <c r="A11" s="15">
        <v>1</v>
      </c>
      <c r="B11" s="16" t="s">
        <v>9</v>
      </c>
      <c r="C11" s="16">
        <v>0.99</v>
      </c>
      <c r="D11" s="17">
        <v>117754</v>
      </c>
      <c r="E11" s="17">
        <v>115974</v>
      </c>
      <c r="F11" s="17">
        <v>31855</v>
      </c>
      <c r="G11" s="15">
        <f>D11*0.92</f>
        <v>108333.68000000001</v>
      </c>
      <c r="H11" s="18">
        <f>D11*0.99</f>
        <v>116576.45999999999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945030</v>
      </c>
      <c r="E12" s="15">
        <f>861853+621+1242</f>
        <v>863716</v>
      </c>
      <c r="F12" s="15">
        <f>236942+801+1584</f>
        <v>239327</v>
      </c>
      <c r="G12" s="15">
        <f>D12*0.92</f>
        <v>869427.6000000001</v>
      </c>
      <c r="H12" s="18">
        <f>H19+H20+H21+H13+H14+H15+H16+H17+H18</f>
        <v>895888.44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5670.18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115293.66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79382.52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113403.59999999999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37801.200000000004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19845.63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33076.05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141754.5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349661.1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128731</v>
      </c>
      <c r="E23" s="15">
        <v>127366</v>
      </c>
      <c r="F23" s="15">
        <v>35525</v>
      </c>
      <c r="G23" s="15">
        <f t="shared" si="0"/>
        <v>118432.52</v>
      </c>
      <c r="H23" s="18">
        <f t="shared" si="1"/>
        <v>127443.69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71850</v>
      </c>
      <c r="E24" s="15">
        <v>78611</v>
      </c>
      <c r="F24" s="15">
        <v>21149</v>
      </c>
      <c r="G24" s="15">
        <f t="shared" si="0"/>
        <v>66102</v>
      </c>
      <c r="H24" s="18">
        <f t="shared" si="1"/>
        <v>70413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143281</v>
      </c>
      <c r="E27" s="15">
        <v>89680</v>
      </c>
      <c r="F27" s="15">
        <v>20738</v>
      </c>
      <c r="G27" s="15">
        <f t="shared" si="0"/>
        <v>131818.52000000002</v>
      </c>
      <c r="H27" s="18">
        <f t="shared" si="1"/>
        <v>140415.38</v>
      </c>
    </row>
    <row r="28" spans="1:9" ht="15" customHeight="1">
      <c r="A28" s="15">
        <v>10</v>
      </c>
      <c r="B28" s="15" t="s">
        <v>20</v>
      </c>
      <c r="C28" s="15"/>
      <c r="D28" s="17">
        <v>506943</v>
      </c>
      <c r="E28" s="15">
        <v>501295</v>
      </c>
      <c r="F28" s="15">
        <v>139666</v>
      </c>
      <c r="G28" s="15">
        <v>410624</v>
      </c>
      <c r="H28" s="18">
        <f>SUM(H29:H34)</f>
        <v>478673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277524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9000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170592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12752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8805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14341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1913589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1704738.32</v>
      </c>
      <c r="H37" s="22">
        <f>H11+H12+H22+H23+H24+H25+H26+H27+H28+H35</f>
        <v>1843750.9699999997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1" t="s">
        <v>26</v>
      </c>
      <c r="C39" s="42"/>
      <c r="D39" s="43"/>
      <c r="E39" s="23"/>
      <c r="F39" s="23"/>
      <c r="G39" s="48">
        <v>2240513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2014-03-28T10:18:04Z</cp:lastPrinted>
  <dcterms:created xsi:type="dcterms:W3CDTF">2012-02-13T05:50:38Z</dcterms:created>
  <dcterms:modified xsi:type="dcterms:W3CDTF">2014-03-28T10:18:05Z</dcterms:modified>
  <cp:category/>
  <cp:version/>
  <cp:contentType/>
  <cp:contentStatus/>
</cp:coreProperties>
</file>